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05" windowHeight="9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Sheet1!$A$1:$AO$19</definedName>
  </definedNames>
  <calcPr calcId="145621"/>
</workbook>
</file>

<file path=xl/calcChain.xml><?xml version="1.0" encoding="utf-8"?>
<calcChain xmlns="http://schemas.openxmlformats.org/spreadsheetml/2006/main">
  <c r="D12" i="1" l="1"/>
  <c r="B5" i="1" l="1"/>
  <c r="B8" i="1" l="1"/>
  <c r="B15" i="1" l="1"/>
  <c r="C15" i="1" s="1"/>
  <c r="D13" i="1"/>
  <c r="D11" i="1"/>
  <c r="D10" i="1"/>
  <c r="D9" i="1"/>
  <c r="D7" i="1"/>
  <c r="D6" i="1"/>
  <c r="B6" i="1" s="1"/>
  <c r="B7" i="1" l="1"/>
  <c r="C5" i="1" l="1"/>
  <c r="C6" i="1"/>
  <c r="C7" i="1"/>
  <c r="C8" i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6" i="1"/>
  <c r="C16" i="1" s="1"/>
</calcChain>
</file>

<file path=xl/sharedStrings.xml><?xml version="1.0" encoding="utf-8"?>
<sst xmlns="http://schemas.openxmlformats.org/spreadsheetml/2006/main" count="89" uniqueCount="47">
  <si>
    <t>PLAN NABAVE</t>
  </si>
  <si>
    <t xml:space="preserve">
Odgovorna osoba
(korisnik bespovratnih sredstava ili partner)</t>
  </si>
  <si>
    <t>Stavka proračuna
(prema Proračunu ugovora)</t>
  </si>
  <si>
    <t>PT2/
Voditelj projekta</t>
  </si>
  <si>
    <t>Pravna osnova*</t>
  </si>
  <si>
    <t>Vrsta predmeta nabave (usluga/radovi/roba/drugo/kombinacija) **</t>
  </si>
  <si>
    <t>Procijenjeni iznos nabave
(HRK)</t>
  </si>
  <si>
    <t>Zakon o javnoj nabavi</t>
  </si>
  <si>
    <t>Prilog o procedurama nabave za entitete koji nisu obveznici ZJN</t>
  </si>
  <si>
    <t>* odabrati relevantnu pravnu osnovu upisujući "x"</t>
  </si>
  <si>
    <t>Označiti trajanje postupka nabave (od početka: slanje dokumentacije ponuditeljima/objava dokumentacije - do potpisa ugovora)</t>
  </si>
  <si>
    <t>** navesti vrstu koja se temelji na primjenjivoj pravnoj osnovi i primjenjivu proceduru nabave</t>
  </si>
  <si>
    <t>Označiti trajanje ugovora (od potpisa ugovora do izvršenja ugovora)</t>
  </si>
  <si>
    <t>Naziv nabave
(redni broj i naziv nabave te broj i naziv grupa predmeta nabave, ako ih ima)</t>
  </si>
  <si>
    <t>PDV (HRK)</t>
  </si>
  <si>
    <t>Procijenjeni iznos nabave s PDV-om
(HRK)</t>
  </si>
  <si>
    <t>Element V (SP 1)</t>
  </si>
  <si>
    <t>x</t>
  </si>
  <si>
    <t>01. Logističke usluge organizacije studijskog putovanja u Minhen (trošak putovanja i boravka)</t>
  </si>
  <si>
    <t>Element 1 (SP 1)</t>
  </si>
  <si>
    <t>03. Vanjski stručnjak za medije</t>
  </si>
  <si>
    <t>02. Metodičar - vanjski stručnjak</t>
  </si>
  <si>
    <t>Neda Bartulin, ravnateljica, Ekonomsko-birotehnička škola Split</t>
  </si>
  <si>
    <t>Element 1 (SP 4) ; Element 2 (SP 26)</t>
  </si>
  <si>
    <t>Element 1 (SP 5); Element 2 (SP 25)</t>
  </si>
  <si>
    <t>Element 1 (SP 9); Element 2 (SP 28)</t>
  </si>
  <si>
    <t>Element 2 (SP 1); Element V (SP 7)</t>
  </si>
  <si>
    <t>Element 1 (SP 6); Element 2 (SP 27)</t>
  </si>
  <si>
    <t>Element 2 (SP 38; 39); Element V (SP 2; 3; 4; 5; 6)</t>
  </si>
  <si>
    <t>Element PM (SP 4)</t>
  </si>
  <si>
    <t>Element 2 (SP 40)</t>
  </si>
  <si>
    <t>FINAME PRO - Kompetencije za uspješnije cjeloživotno učenje i izazove suvremenog društva - UP.03.2.2.03.0082</t>
  </si>
  <si>
    <t>04. Logističke usluge organizacije edukacije nastavnika o projektnom učenju i poučavanju (smještaj i najam dvorane)</t>
  </si>
  <si>
    <t>05. Trošak potrošnog materijala za edukacije (edukacija o projektnom učenju i poučavanju izvođenje izvannastavne aktivnosti)</t>
  </si>
  <si>
    <t>06. Catering</t>
  </si>
  <si>
    <t>07. Trošak programiranja računalne aplikacije "Upravljanje novcem - Od duga do ušteđevine", održavanja aplikacije i edukacija za rad s aplikacijom</t>
  </si>
  <si>
    <t>08. Nabava i instalacija računalne i audiovizualne opreme</t>
  </si>
  <si>
    <t>Element 2 (SP 29; 30; 31; 32; 33; 34; 35; 36; 37)</t>
  </si>
  <si>
    <t>09. Usluge dizajna, grafičke obrade i tiska</t>
  </si>
  <si>
    <t>10. Izrada i održavanje web stranice</t>
  </si>
  <si>
    <t>11. Evaluacija projekta</t>
  </si>
  <si>
    <t>12. Stručnjak za javnu nabavu</t>
  </si>
  <si>
    <t>Element 2(SP 7, SP 14)</t>
  </si>
  <si>
    <t xml:space="preserve">usluga/jednostavna nabava/ Provedba postupka jednostavne nabave procijenjene vrijednosti manje od 70.000 kn
</t>
  </si>
  <si>
    <t xml:space="preserve">usluga/jednostavna nabava/ Provedba postupka jednostavne nabave procijenjene vrijednosti veće od 70.000 kn a manja od 200.000 kn
</t>
  </si>
  <si>
    <t xml:space="preserve">usluga/jednostavna nabava/ Provedba postupka jednostavne nabave procijenjene vrijednosti manje od 20.000 kn
</t>
  </si>
  <si>
    <t>ASOO DEFCO - Marko Šorli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</si>
</sst>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Lucida Sans Unicode"/>
      <family val="2"/>
      <charset val="238"/>
    </font>
    <font>
      <sz val="11"/>
      <name val="Lucida Sans Unicode"/>
      <family val="2"/>
      <charset val="238"/>
    </font>
    <font>
      <sz val="10"/>
      <name val="Calibri"/>
      <family val="2"/>
      <charset val="238"/>
    </font>
    <font>
      <b/>
      <sz val="11"/>
      <name val="Lucida Sans Unicode"/>
      <family val="2"/>
      <charset val="238"/>
    </font>
    <font>
      <b/>
      <sz val="11"/>
      <name val="Lucida Sans Unicode"/>
      <family val="2"/>
    </font>
    <font>
      <i/>
      <sz val="11"/>
      <color indexed="8"/>
      <name val="Lucida Sans Unicode"/>
      <family val="2"/>
      <charset val="238"/>
    </font>
    <font>
      <sz val="11"/>
      <name val="Lucida Sans Unicode"/>
      <family val="2"/>
    </font>
    <font>
      <sz val="11"/>
      <color indexed="8"/>
      <name val="Lucida Sans Unicode"/>
      <family val="2"/>
    </font>
    <font>
      <sz val="11"/>
      <color rgb="FFFF0000"/>
      <name val="Lucida Sans Unicode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Lucida Sans Unicod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9">
    <xf numFmtId="0" fontId="0" fillId="0" borderId="0" xfId="0"/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7" fillId="0" borderId="0" xfId="1" applyFont="1" applyAlignment="1">
      <alignment vertical="top"/>
    </xf>
    <xf numFmtId="0" fontId="4" fillId="0" borderId="0" xfId="0" applyFont="1" applyFill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3" borderId="7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4" fontId="8" fillId="0" borderId="0" xfId="0" applyNumberFormat="1" applyFont="1" applyFill="1" applyProtection="1">
      <protection locked="0"/>
    </xf>
    <xf numFmtId="4" fontId="9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0" fontId="3" fillId="5" borderId="7" xfId="0" applyFont="1" applyFill="1" applyBorder="1" applyAlignment="1" applyProtection="1">
      <alignment horizontal="center" wrapText="1"/>
      <protection locked="0"/>
    </xf>
    <xf numFmtId="0" fontId="0" fillId="0" borderId="11" xfId="0" applyBorder="1"/>
    <xf numFmtId="0" fontId="0" fillId="0" borderId="12" xfId="0" applyBorder="1"/>
    <xf numFmtId="4" fontId="5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20" fontId="0" fillId="0" borderId="0" xfId="0" applyNumberFormat="1"/>
    <xf numFmtId="0" fontId="6" fillId="5" borderId="5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wrapText="1"/>
      <protection locked="0"/>
    </xf>
    <xf numFmtId="0" fontId="12" fillId="0" borderId="0" xfId="0" applyFont="1"/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/>
    <xf numFmtId="0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2" fillId="0" borderId="0" xfId="0" applyFont="1" applyFill="1"/>
    <xf numFmtId="0" fontId="0" fillId="0" borderId="11" xfId="0" applyFill="1" applyBorder="1"/>
    <xf numFmtId="0" fontId="0" fillId="0" borderId="12" xfId="0" applyFill="1" applyBorder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12" fillId="4" borderId="7" xfId="0" applyFont="1" applyFill="1" applyBorder="1"/>
    <xf numFmtId="0" fontId="0" fillId="0" borderId="0" xfId="0" applyFill="1" applyBorder="1"/>
    <xf numFmtId="0" fontId="0" fillId="0" borderId="0" xfId="0" applyBorder="1"/>
    <xf numFmtId="0" fontId="0" fillId="4" borderId="7" xfId="0" applyFill="1" applyBorder="1"/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/>
    <xf numFmtId="0" fontId="12" fillId="4" borderId="17" xfId="0" applyFont="1" applyFill="1" applyBorder="1"/>
    <xf numFmtId="0" fontId="12" fillId="0" borderId="17" xfId="0" applyFont="1" applyFill="1" applyBorder="1"/>
    <xf numFmtId="0" fontId="0" fillId="4" borderId="17" xfId="0" applyFill="1" applyBorder="1"/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0" fillId="0" borderId="20" xfId="0" applyFill="1" applyBorder="1"/>
    <xf numFmtId="0" fontId="5" fillId="3" borderId="5" xfId="0" applyFont="1" applyFill="1" applyBorder="1" applyAlignment="1" applyProtection="1">
      <alignment horizontal="center" wrapText="1"/>
      <protection locked="0"/>
    </xf>
    <xf numFmtId="0" fontId="12" fillId="4" borderId="20" xfId="0" applyFont="1" applyFill="1" applyBorder="1"/>
    <xf numFmtId="0" fontId="12" fillId="0" borderId="20" xfId="0" applyFont="1" applyFill="1" applyBorder="1"/>
    <xf numFmtId="0" fontId="5" fillId="0" borderId="5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0" fillId="4" borderId="20" xfId="0" applyFill="1" applyBorder="1"/>
    <xf numFmtId="0" fontId="3" fillId="3" borderId="5" xfId="0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protection locked="0"/>
    </xf>
    <xf numFmtId="0" fontId="5" fillId="5" borderId="13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3" xfId="2"/>
    <cellStyle name="Normal_Annex 4 3_Procurement Plan Timet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"/>
  <sheetViews>
    <sheetView tabSelected="1" view="pageBreakPreview" zoomScale="55" zoomScaleNormal="75" zoomScaleSheetLayoutView="55" workbookViewId="0">
      <selection activeCell="A16" sqref="A16"/>
    </sheetView>
  </sheetViews>
  <sheetFormatPr defaultRowHeight="15" x14ac:dyDescent="0.25"/>
  <cols>
    <col min="1" max="1" width="64.5703125" customWidth="1"/>
    <col min="2" max="2" width="20.85546875" customWidth="1"/>
    <col min="3" max="3" width="19.140625" bestFit="1" customWidth="1"/>
    <col min="4" max="4" width="21.85546875" customWidth="1"/>
    <col min="5" max="5" width="19.28515625" customWidth="1"/>
    <col min="6" max="6" width="36.28515625" customWidth="1"/>
    <col min="7" max="7" width="12.42578125" customWidth="1"/>
    <col min="8" max="8" width="11.7109375" customWidth="1"/>
    <col min="9" max="9" width="18" customWidth="1"/>
    <col min="10" max="10" width="23.5703125" style="11" customWidth="1"/>
    <col min="11" max="11" width="7" customWidth="1"/>
    <col min="12" max="21" width="5.7109375" customWidth="1"/>
    <col min="22" max="22" width="6.28515625" customWidth="1"/>
    <col min="23" max="23" width="5.85546875" customWidth="1"/>
    <col min="24" max="24" width="6.140625" customWidth="1"/>
    <col min="25" max="25" width="5.85546875" customWidth="1"/>
    <col min="26" max="27" width="6.140625" customWidth="1"/>
    <col min="28" max="28" width="6.28515625" customWidth="1"/>
    <col min="29" max="29" width="6.140625" customWidth="1"/>
    <col min="30" max="30" width="6.28515625" customWidth="1"/>
    <col min="31" max="31" width="5.85546875" customWidth="1"/>
    <col min="32" max="33" width="6.28515625" customWidth="1"/>
    <col min="34" max="34" width="6.85546875" customWidth="1"/>
    <col min="35" max="35" width="0.42578125" customWidth="1"/>
    <col min="36" max="40" width="9.140625" hidden="1" customWidth="1"/>
    <col min="41" max="41" width="7.28515625" hidden="1" customWidth="1"/>
  </cols>
  <sheetData>
    <row r="1" spans="1:47" ht="36.7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47" ht="36.75" customHeight="1" thickBot="1" x14ac:dyDescent="0.3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1:47" ht="24" customHeight="1" x14ac:dyDescent="0.25">
      <c r="A3" s="71" t="s">
        <v>13</v>
      </c>
      <c r="B3" s="78" t="s">
        <v>6</v>
      </c>
      <c r="C3" s="82" t="s">
        <v>14</v>
      </c>
      <c r="D3" s="82" t="s">
        <v>15</v>
      </c>
      <c r="E3" s="73" t="s">
        <v>1</v>
      </c>
      <c r="F3" s="73" t="s">
        <v>2</v>
      </c>
      <c r="G3" s="73" t="s">
        <v>3</v>
      </c>
      <c r="H3" s="77" t="s">
        <v>4</v>
      </c>
      <c r="I3" s="77"/>
      <c r="J3" s="73" t="s">
        <v>5</v>
      </c>
      <c r="K3" s="67">
        <v>2017</v>
      </c>
      <c r="L3" s="84">
        <v>2018</v>
      </c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79">
        <v>2019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</row>
    <row r="4" spans="1:47" ht="77.25" customHeight="1" x14ac:dyDescent="0.25">
      <c r="A4" s="72"/>
      <c r="B4" s="75"/>
      <c r="C4" s="83"/>
      <c r="D4" s="83"/>
      <c r="E4" s="74"/>
      <c r="F4" s="75"/>
      <c r="G4" s="76"/>
      <c r="H4" s="3" t="s">
        <v>7</v>
      </c>
      <c r="I4" s="3" t="s">
        <v>8</v>
      </c>
      <c r="J4" s="76"/>
      <c r="K4" s="45">
        <v>12</v>
      </c>
      <c r="L4" s="56">
        <v>1</v>
      </c>
      <c r="M4" s="39">
        <v>2</v>
      </c>
      <c r="N4" s="39">
        <v>3</v>
      </c>
      <c r="O4" s="39">
        <v>4</v>
      </c>
      <c r="P4" s="39">
        <v>5</v>
      </c>
      <c r="Q4" s="39">
        <v>6</v>
      </c>
      <c r="R4" s="39">
        <v>7</v>
      </c>
      <c r="S4" s="39">
        <v>8</v>
      </c>
      <c r="T4" s="39">
        <v>9</v>
      </c>
      <c r="U4" s="39">
        <v>10</v>
      </c>
      <c r="V4" s="39">
        <v>11</v>
      </c>
      <c r="W4" s="57">
        <v>12</v>
      </c>
      <c r="X4" s="51">
        <v>1</v>
      </c>
      <c r="Y4" s="39">
        <v>2</v>
      </c>
      <c r="Z4" s="39">
        <v>3</v>
      </c>
      <c r="AA4" s="39">
        <v>4</v>
      </c>
      <c r="AB4" s="39">
        <v>5</v>
      </c>
      <c r="AC4" s="39">
        <v>6</v>
      </c>
      <c r="AD4" s="39">
        <v>7</v>
      </c>
      <c r="AE4" s="39">
        <v>8</v>
      </c>
      <c r="AF4" s="39">
        <v>9</v>
      </c>
      <c r="AG4" s="39">
        <v>10</v>
      </c>
      <c r="AH4" s="39">
        <v>11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</row>
    <row r="5" spans="1:47" ht="97.5" customHeight="1" x14ac:dyDescent="0.25">
      <c r="A5" s="25" t="s">
        <v>18</v>
      </c>
      <c r="B5" s="21">
        <f>SUM(D5/1.25)</f>
        <v>51120</v>
      </c>
      <c r="C5" s="21">
        <f>SUM(D5-B5)</f>
        <v>12780</v>
      </c>
      <c r="D5" s="22">
        <v>63900</v>
      </c>
      <c r="E5" s="4" t="s">
        <v>22</v>
      </c>
      <c r="F5" s="6" t="s">
        <v>19</v>
      </c>
      <c r="G5" s="4" t="s">
        <v>46</v>
      </c>
      <c r="H5" s="4" t="s">
        <v>17</v>
      </c>
      <c r="I5" s="5"/>
      <c r="J5" s="34" t="s">
        <v>43</v>
      </c>
      <c r="K5" s="46"/>
      <c r="L5" s="58"/>
      <c r="M5" s="12"/>
      <c r="N5" s="12"/>
      <c r="O5" s="12"/>
      <c r="P5" s="12"/>
      <c r="Q5" s="12"/>
      <c r="R5" s="12"/>
      <c r="S5" s="12"/>
      <c r="T5" s="12"/>
      <c r="U5" s="12"/>
      <c r="V5" s="40"/>
      <c r="W5" s="59"/>
      <c r="X5" s="52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</row>
    <row r="6" spans="1:47" s="30" customFormat="1" ht="108" x14ac:dyDescent="0.25">
      <c r="A6" s="87" t="s">
        <v>21</v>
      </c>
      <c r="B6" s="22">
        <f>SUM(D6/1.25)</f>
        <v>81600</v>
      </c>
      <c r="C6" s="22">
        <f>SUM(D6-B6)</f>
        <v>20400</v>
      </c>
      <c r="D6" s="22">
        <f>21600+80400</f>
        <v>102000</v>
      </c>
      <c r="E6" s="4" t="s">
        <v>22</v>
      </c>
      <c r="F6" s="6" t="s">
        <v>23</v>
      </c>
      <c r="G6" s="4" t="s">
        <v>46</v>
      </c>
      <c r="H6" s="4" t="s">
        <v>17</v>
      </c>
      <c r="I6" s="28"/>
      <c r="J6" s="34" t="s">
        <v>44</v>
      </c>
      <c r="K6" s="47"/>
      <c r="L6" s="58"/>
      <c r="M6" s="29"/>
      <c r="N6" s="29"/>
      <c r="O6" s="41"/>
      <c r="P6" s="29"/>
      <c r="Q6" s="29"/>
      <c r="R6" s="29"/>
      <c r="S6" s="29"/>
      <c r="T6" s="29"/>
      <c r="U6" s="29"/>
      <c r="V6" s="41"/>
      <c r="W6" s="61"/>
      <c r="X6" s="53"/>
      <c r="Y6" s="41"/>
      <c r="Z6" s="41"/>
      <c r="AA6" s="41"/>
      <c r="AB6" s="41"/>
      <c r="AC6" s="41"/>
      <c r="AD6" s="41"/>
      <c r="AE6" s="33"/>
      <c r="AF6" s="33"/>
      <c r="AG6" s="33"/>
      <c r="AH6" s="33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s="30" customFormat="1" ht="94.5" x14ac:dyDescent="0.25">
      <c r="A7" s="27" t="s">
        <v>20</v>
      </c>
      <c r="B7" s="22">
        <f>SUM(D7/1.25)</f>
        <v>53760</v>
      </c>
      <c r="C7" s="22">
        <f>SUM(D7-B7)</f>
        <v>13440</v>
      </c>
      <c r="D7" s="22">
        <f>19200+48000</f>
        <v>67200</v>
      </c>
      <c r="E7" s="4" t="s">
        <v>22</v>
      </c>
      <c r="F7" s="6" t="s">
        <v>24</v>
      </c>
      <c r="G7" s="4" t="s">
        <v>46</v>
      </c>
      <c r="H7" s="4" t="s">
        <v>17</v>
      </c>
      <c r="I7" s="28"/>
      <c r="J7" s="34" t="s">
        <v>43</v>
      </c>
      <c r="K7" s="47"/>
      <c r="L7" s="60"/>
      <c r="M7" s="29"/>
      <c r="N7" s="29"/>
      <c r="O7" s="29"/>
      <c r="P7" s="29"/>
      <c r="Q7" s="29"/>
      <c r="R7" s="29"/>
      <c r="S7" s="29"/>
      <c r="T7" s="32"/>
      <c r="U7" s="32"/>
      <c r="V7" s="33"/>
      <c r="W7" s="62"/>
      <c r="X7" s="54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s="30" customFormat="1" ht="94.5" x14ac:dyDescent="0.25">
      <c r="A8" s="27" t="s">
        <v>32</v>
      </c>
      <c r="B8" s="22">
        <f>SUM(D8/1.25)</f>
        <v>21253.599999999999</v>
      </c>
      <c r="C8" s="22">
        <f>SUM(D8-B8)</f>
        <v>5313.4000000000015</v>
      </c>
      <c r="D8" s="22">
        <v>26567</v>
      </c>
      <c r="E8" s="4" t="s">
        <v>22</v>
      </c>
      <c r="F8" s="6" t="s">
        <v>42</v>
      </c>
      <c r="G8" s="4" t="s">
        <v>46</v>
      </c>
      <c r="H8" s="4" t="s">
        <v>17</v>
      </c>
      <c r="I8" s="28"/>
      <c r="J8" s="34" t="s">
        <v>43</v>
      </c>
      <c r="K8" s="48"/>
      <c r="L8" s="63"/>
      <c r="M8" s="32"/>
      <c r="N8" s="31"/>
      <c r="O8" s="31"/>
      <c r="P8" s="29"/>
      <c r="Q8" s="32"/>
      <c r="R8" s="32"/>
      <c r="S8" s="32"/>
      <c r="T8" s="32"/>
      <c r="U8" s="32"/>
      <c r="V8" s="33"/>
      <c r="W8" s="62"/>
      <c r="X8" s="54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108.75" customHeight="1" x14ac:dyDescent="0.25">
      <c r="A9" s="68" t="s">
        <v>33</v>
      </c>
      <c r="B9" s="21">
        <f t="shared" ref="B9:B12" si="0">SUM(D9/1.25)</f>
        <v>9840</v>
      </c>
      <c r="C9" s="21">
        <f t="shared" ref="C9:C12" si="1">SUM(D9-B9)</f>
        <v>2460</v>
      </c>
      <c r="D9" s="23">
        <f>3300+9000</f>
        <v>12300</v>
      </c>
      <c r="E9" s="4" t="s">
        <v>22</v>
      </c>
      <c r="F9" s="6" t="s">
        <v>25</v>
      </c>
      <c r="G9" s="4" t="s">
        <v>46</v>
      </c>
      <c r="H9" s="4" t="s">
        <v>17</v>
      </c>
      <c r="I9" s="5"/>
      <c r="J9" s="34" t="s">
        <v>45</v>
      </c>
      <c r="K9" s="49"/>
      <c r="L9" s="64"/>
      <c r="M9" s="18"/>
      <c r="N9" s="13"/>
      <c r="O9" s="13"/>
      <c r="P9" s="14"/>
      <c r="Q9" s="12"/>
      <c r="R9" s="12"/>
      <c r="S9" s="12"/>
      <c r="T9" s="14"/>
      <c r="U9" s="14"/>
      <c r="V9" s="44"/>
      <c r="W9" s="65"/>
      <c r="X9" s="55"/>
      <c r="Y9" s="44"/>
      <c r="Z9" s="44"/>
      <c r="AA9" s="44"/>
      <c r="AB9" s="44"/>
      <c r="AC9" s="44"/>
      <c r="AD9" s="40"/>
      <c r="AE9" s="40"/>
      <c r="AF9" s="40"/>
      <c r="AG9" s="40"/>
      <c r="AH9" s="40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</row>
    <row r="10" spans="1:47" ht="94.5" x14ac:dyDescent="0.25">
      <c r="A10" s="26" t="s">
        <v>34</v>
      </c>
      <c r="B10" s="21">
        <f t="shared" si="0"/>
        <v>5920</v>
      </c>
      <c r="C10" s="21">
        <f t="shared" si="1"/>
        <v>1480</v>
      </c>
      <c r="D10" s="22">
        <f>4200+3200</f>
        <v>7400</v>
      </c>
      <c r="E10" s="4" t="s">
        <v>22</v>
      </c>
      <c r="F10" s="6" t="s">
        <v>26</v>
      </c>
      <c r="G10" s="4" t="s">
        <v>46</v>
      </c>
      <c r="H10" s="4" t="s">
        <v>17</v>
      </c>
      <c r="I10" s="5"/>
      <c r="J10" s="34" t="s">
        <v>45</v>
      </c>
      <c r="K10" s="49"/>
      <c r="L10" s="64"/>
      <c r="M10" s="18"/>
      <c r="N10" s="18"/>
      <c r="O10" s="12"/>
      <c r="P10" s="13"/>
      <c r="Q10" s="13"/>
      <c r="R10" s="14"/>
      <c r="S10" s="12"/>
      <c r="T10" s="12"/>
      <c r="U10" s="12"/>
      <c r="V10" s="40"/>
      <c r="W10" s="59"/>
      <c r="X10" s="52"/>
      <c r="Y10" s="40"/>
      <c r="Z10" s="40"/>
      <c r="AA10" s="40"/>
      <c r="AB10" s="40"/>
      <c r="AC10" s="40"/>
      <c r="AD10" s="40"/>
      <c r="AE10" s="40"/>
      <c r="AF10" s="40"/>
      <c r="AG10" s="40"/>
      <c r="AH10" s="44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47" ht="108" x14ac:dyDescent="0.25">
      <c r="A11" s="26" t="s">
        <v>35</v>
      </c>
      <c r="B11" s="21">
        <f t="shared" si="0"/>
        <v>77920</v>
      </c>
      <c r="C11" s="21">
        <f t="shared" si="1"/>
        <v>19480</v>
      </c>
      <c r="D11" s="22">
        <f>95000+2400</f>
        <v>97400</v>
      </c>
      <c r="E11" s="4" t="s">
        <v>22</v>
      </c>
      <c r="F11" s="6" t="s">
        <v>27</v>
      </c>
      <c r="G11" s="4" t="s">
        <v>46</v>
      </c>
      <c r="H11" s="4" t="s">
        <v>17</v>
      </c>
      <c r="I11" s="5"/>
      <c r="J11" s="34" t="s">
        <v>44</v>
      </c>
      <c r="K11" s="49"/>
      <c r="L11" s="66"/>
      <c r="M11" s="13"/>
      <c r="N11" s="14"/>
      <c r="O11" s="14"/>
      <c r="P11" s="14"/>
      <c r="Q11" s="14"/>
      <c r="R11" s="14"/>
      <c r="S11" s="14"/>
      <c r="T11" s="14"/>
      <c r="U11" s="14"/>
      <c r="V11" s="44"/>
      <c r="W11" s="65"/>
      <c r="X11" s="55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47" ht="108" x14ac:dyDescent="0.25">
      <c r="A12" s="26" t="s">
        <v>36</v>
      </c>
      <c r="B12" s="21">
        <f t="shared" si="0"/>
        <v>72273</v>
      </c>
      <c r="C12" s="21">
        <f t="shared" si="1"/>
        <v>18068.25</v>
      </c>
      <c r="D12" s="22">
        <f>8441.25+51800+9500+4000+4000+3600+400+2400+6200</f>
        <v>90341.25</v>
      </c>
      <c r="E12" s="4" t="s">
        <v>22</v>
      </c>
      <c r="F12" s="6" t="s">
        <v>37</v>
      </c>
      <c r="G12" s="4" t="s">
        <v>46</v>
      </c>
      <c r="H12" s="4" t="s">
        <v>17</v>
      </c>
      <c r="I12" s="5"/>
      <c r="J12" s="34" t="s">
        <v>44</v>
      </c>
      <c r="K12" s="50"/>
      <c r="L12" s="64"/>
      <c r="M12" s="12"/>
      <c r="N12" s="12"/>
      <c r="O12" s="13"/>
      <c r="P12" s="13"/>
      <c r="Q12" s="13"/>
      <c r="R12" s="12"/>
      <c r="S12" s="12"/>
      <c r="T12" s="14"/>
      <c r="U12" s="14"/>
      <c r="V12" s="40"/>
      <c r="W12" s="59"/>
      <c r="X12" s="52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</row>
    <row r="13" spans="1:47" s="19" customFormat="1" ht="108" x14ac:dyDescent="0.25">
      <c r="A13" s="26" t="s">
        <v>38</v>
      </c>
      <c r="B13" s="21">
        <f>SUM(D13/1.25)</f>
        <v>71680</v>
      </c>
      <c r="C13" s="21">
        <f>SUM(D13-B13)</f>
        <v>17920</v>
      </c>
      <c r="D13" s="22">
        <f>12500+65100+6000+1100+1100+1400+2400</f>
        <v>89600</v>
      </c>
      <c r="E13" s="4" t="s">
        <v>22</v>
      </c>
      <c r="F13" s="6" t="s">
        <v>28</v>
      </c>
      <c r="G13" s="4" t="s">
        <v>46</v>
      </c>
      <c r="H13" s="4" t="s">
        <v>17</v>
      </c>
      <c r="I13" s="5"/>
      <c r="J13" s="34" t="s">
        <v>44</v>
      </c>
      <c r="K13" s="46"/>
      <c r="L13" s="58"/>
      <c r="M13" s="14"/>
      <c r="N13" s="12"/>
      <c r="O13" s="12"/>
      <c r="P13" s="12"/>
      <c r="Q13" s="12"/>
      <c r="R13" s="12"/>
      <c r="S13" s="14"/>
      <c r="T13" s="14"/>
      <c r="U13" s="12"/>
      <c r="V13" s="40"/>
      <c r="W13" s="59"/>
      <c r="X13" s="52"/>
      <c r="Y13" s="40"/>
      <c r="Z13" s="40"/>
      <c r="AA13" s="40"/>
      <c r="AB13" s="40"/>
      <c r="AC13" s="40"/>
      <c r="AD13" s="44"/>
      <c r="AE13" s="44"/>
      <c r="AF13" s="44"/>
      <c r="AG13" s="44"/>
      <c r="AH13" s="40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</row>
    <row r="14" spans="1:47" s="20" customFormat="1" ht="94.5" x14ac:dyDescent="0.25">
      <c r="A14" s="26" t="s">
        <v>39</v>
      </c>
      <c r="B14" s="21">
        <f>SUM(D14/1.25)</f>
        <v>5600</v>
      </c>
      <c r="C14" s="21">
        <f>SUM(D14-B14)</f>
        <v>1400</v>
      </c>
      <c r="D14" s="22">
        <v>7000</v>
      </c>
      <c r="E14" s="4" t="s">
        <v>22</v>
      </c>
      <c r="F14" s="6" t="s">
        <v>16</v>
      </c>
      <c r="G14" s="4" t="s">
        <v>46</v>
      </c>
      <c r="H14" s="4" t="s">
        <v>17</v>
      </c>
      <c r="I14" s="5"/>
      <c r="J14" s="34" t="s">
        <v>45</v>
      </c>
      <c r="K14" s="46"/>
      <c r="L14" s="58"/>
      <c r="M14" s="14"/>
      <c r="N14" s="14"/>
      <c r="O14" s="14"/>
      <c r="P14" s="14"/>
      <c r="Q14" s="14"/>
      <c r="R14" s="14"/>
      <c r="S14" s="14"/>
      <c r="T14" s="14"/>
      <c r="U14" s="14"/>
      <c r="V14" s="44"/>
      <c r="W14" s="65"/>
      <c r="X14" s="55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s="43" customFormat="1" ht="94.5" x14ac:dyDescent="0.25">
      <c r="A15" s="26" t="s">
        <v>40</v>
      </c>
      <c r="B15" s="21">
        <f>SUM(D15/1.25)</f>
        <v>24000</v>
      </c>
      <c r="C15" s="21">
        <f>SUM(D15-B15)</f>
        <v>6000</v>
      </c>
      <c r="D15" s="22">
        <v>30000</v>
      </c>
      <c r="E15" s="4" t="s">
        <v>22</v>
      </c>
      <c r="F15" s="6" t="s">
        <v>30</v>
      </c>
      <c r="G15" s="4" t="s">
        <v>46</v>
      </c>
      <c r="H15" s="4" t="s">
        <v>17</v>
      </c>
      <c r="I15" s="5"/>
      <c r="J15" s="34" t="s">
        <v>43</v>
      </c>
      <c r="K15" s="49"/>
      <c r="L15" s="64"/>
      <c r="M15" s="12"/>
      <c r="N15" s="12"/>
      <c r="O15" s="12"/>
      <c r="P15" s="13"/>
      <c r="Q15" s="13"/>
      <c r="R15" s="12"/>
      <c r="S15" s="12"/>
      <c r="T15" s="12"/>
      <c r="U15" s="12"/>
      <c r="V15" s="40"/>
      <c r="W15" s="59"/>
      <c r="X15" s="52"/>
      <c r="Y15" s="40"/>
      <c r="Z15" s="40"/>
      <c r="AA15" s="40"/>
      <c r="AB15" s="40"/>
      <c r="AC15" s="40"/>
      <c r="AD15" s="40"/>
      <c r="AE15" s="44"/>
      <c r="AF15" s="44"/>
      <c r="AG15" s="44"/>
      <c r="AH15" s="44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ht="94.5" x14ac:dyDescent="0.25">
      <c r="A16" s="88" t="s">
        <v>41</v>
      </c>
      <c r="B16" s="21">
        <f>SUM(D16/1.25)</f>
        <v>24000</v>
      </c>
      <c r="C16" s="21">
        <f>SUM(D16-B16)</f>
        <v>6000</v>
      </c>
      <c r="D16" s="22">
        <v>30000</v>
      </c>
      <c r="E16" s="4" t="s">
        <v>22</v>
      </c>
      <c r="F16" s="6" t="s">
        <v>29</v>
      </c>
      <c r="G16" s="4" t="s">
        <v>46</v>
      </c>
      <c r="H16" s="4" t="s">
        <v>17</v>
      </c>
      <c r="I16" s="5"/>
      <c r="J16" s="34" t="s">
        <v>43</v>
      </c>
      <c r="K16" s="46"/>
      <c r="L16" s="58"/>
      <c r="M16" s="14"/>
      <c r="N16" s="14"/>
      <c r="O16" s="14"/>
      <c r="P16" s="14"/>
      <c r="Q16" s="14"/>
      <c r="R16" s="14"/>
      <c r="S16" s="14"/>
      <c r="T16" s="12"/>
      <c r="U16" s="12"/>
      <c r="V16" s="40"/>
      <c r="W16" s="59"/>
      <c r="X16" s="52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47" ht="19.5" customHeight="1" x14ac:dyDescent="0.25">
      <c r="A17" s="2"/>
      <c r="B17" s="15"/>
      <c r="C17" s="15"/>
      <c r="D17" s="15"/>
      <c r="E17" s="7"/>
      <c r="F17" s="2"/>
      <c r="G17" s="2"/>
      <c r="H17" s="2"/>
      <c r="I17" s="2"/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ht="45.75" customHeight="1" x14ac:dyDescent="0.25">
      <c r="A18" s="8" t="s">
        <v>9</v>
      </c>
      <c r="B18" s="8"/>
      <c r="C18" s="8"/>
      <c r="D18" s="16"/>
      <c r="E18" s="17"/>
      <c r="F18" s="8"/>
      <c r="G18" s="8"/>
      <c r="H18" s="8"/>
      <c r="I18" s="8"/>
      <c r="J18" s="10"/>
      <c r="K18" s="81" t="s">
        <v>10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ht="35.25" customHeight="1" x14ac:dyDescent="0.25">
      <c r="A19" s="8" t="s">
        <v>11</v>
      </c>
      <c r="B19" s="8"/>
      <c r="C19" s="8"/>
      <c r="D19" s="8"/>
      <c r="E19" s="8"/>
      <c r="F19" s="8"/>
      <c r="G19" s="8"/>
      <c r="H19" s="8"/>
      <c r="I19" s="8"/>
      <c r="J19" s="10"/>
      <c r="K19" s="81" t="s">
        <v>12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</row>
  </sheetData>
  <mergeCells count="15">
    <mergeCell ref="X3:AH3"/>
    <mergeCell ref="K18:U18"/>
    <mergeCell ref="K19:U19"/>
    <mergeCell ref="C3:C4"/>
    <mergeCell ref="D3:D4"/>
    <mergeCell ref="L3:W3"/>
    <mergeCell ref="A1:J1"/>
    <mergeCell ref="A2:J2"/>
    <mergeCell ref="A3:A4"/>
    <mergeCell ref="E3:E4"/>
    <mergeCell ref="F3:F4"/>
    <mergeCell ref="G3:G4"/>
    <mergeCell ref="H3:I3"/>
    <mergeCell ref="J3:J4"/>
    <mergeCell ref="B3:B4"/>
  </mergeCells>
  <pageMargins left="0.7" right="0.7" top="0.75" bottom="0.75" header="0.3" footer="0.3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:N7"/>
  <sheetViews>
    <sheetView workbookViewId="0">
      <selection activeCell="E15" sqref="E15"/>
    </sheetView>
  </sheetViews>
  <sheetFormatPr defaultRowHeight="15" x14ac:dyDescent="0.25"/>
  <cols>
    <col min="3" max="3" width="11.28515625" customWidth="1"/>
    <col min="5" max="5" width="12.28515625" customWidth="1"/>
  </cols>
  <sheetData>
    <row r="3" spans="11:14" x14ac:dyDescent="0.25">
      <c r="K3" s="24"/>
      <c r="N3" s="24"/>
    </row>
    <row r="4" spans="11:14" x14ac:dyDescent="0.25">
      <c r="K4" s="24"/>
      <c r="N4" s="24"/>
    </row>
    <row r="5" spans="11:14" x14ac:dyDescent="0.25">
      <c r="K5" s="24"/>
      <c r="N5" s="24"/>
    </row>
    <row r="6" spans="11:14" x14ac:dyDescent="0.25">
      <c r="K6" s="24"/>
      <c r="N6" s="24"/>
    </row>
    <row r="7" spans="11:14" x14ac:dyDescent="0.25">
      <c r="K7" s="24"/>
      <c r="N7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Rektorat Sveučilišta u Rijeci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Skocanic</dc:creator>
  <cp:lastModifiedBy>PC</cp:lastModifiedBy>
  <cp:lastPrinted>2015-11-05T18:28:59Z</cp:lastPrinted>
  <dcterms:created xsi:type="dcterms:W3CDTF">2014-05-06T10:43:13Z</dcterms:created>
  <dcterms:modified xsi:type="dcterms:W3CDTF">2018-01-16T08:31:36Z</dcterms:modified>
</cp:coreProperties>
</file>